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fullCalcOnLoad="1"/>
</workbook>
</file>

<file path=xl/sharedStrings.xml><?xml version="1.0" encoding="utf-8"?>
<sst xmlns="http://schemas.openxmlformats.org/spreadsheetml/2006/main" count="334" uniqueCount="107">
  <si>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</si>
  <si>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</si>
  <si>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</si>
  <si>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</si>
  <si>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</si>
  <si>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</si>
  <si>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</si>
  <si>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</si>
  <si>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</si>
  <si>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</si>
  <si>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</si>
  <si>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</si>
  <si>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</si>
  <si>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</si>
  <si>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</si>
  <si>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</si>
  <si>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</si>
  <si>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</si>
  <si>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</si>
  <si>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</si>
  <si>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</si>
  <si>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</si>
  <si>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</si>
  <si>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</si>
  <si>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</si>
  <si>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</si>
  <si>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</si>
  <si>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</si>
  <si>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</si>
  <si>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</si>
  <si>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</si>
  <si>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</si>
  <si>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</si>
  <si>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</si>
  <si>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</si>
  <si>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</si>
  <si>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</si>
  <si>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</si>
  <si>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</si>
  <si>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</si>
  <si>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</si>
  <si>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</si>
  <si>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</si>
  <si>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</si>
  <si>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</si>
  <si>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MASSART</t>
  </si>
  <si>
    <t>Alessi</t>
  </si>
  <si>
    <t>HAINAUT</t>
  </si>
  <si>
    <t>Absent</t>
  </si>
  <si>
    <t>Inc</t>
  </si>
  <si>
    <t>Tournoi National et Internat.</t>
  </si>
  <si>
    <t>CHARLEVILLE INTERNATION -13</t>
  </si>
  <si>
    <t xml:space="preserve"> </t>
  </si>
  <si>
    <t>GRUNDIZS</t>
  </si>
  <si>
    <t>Emils</t>
  </si>
  <si>
    <t>FEDE LUX</t>
  </si>
  <si>
    <t>BRETON</t>
  </si>
  <si>
    <t>Lilian</t>
  </si>
  <si>
    <t>MARNE</t>
  </si>
  <si>
    <t>BOYARD</t>
  </si>
  <si>
    <t>Tom</t>
  </si>
  <si>
    <t>AMIENS STT</t>
  </si>
  <si>
    <t>DESCAMPS</t>
  </si>
  <si>
    <t>Corentin</t>
  </si>
  <si>
    <t>NORD</t>
  </si>
  <si>
    <t>DE WINTER</t>
  </si>
  <si>
    <t>Siebe</t>
  </si>
  <si>
    <t>VTTL</t>
  </si>
  <si>
    <t>JANSSENS</t>
  </si>
  <si>
    <t>Antoine</t>
  </si>
  <si>
    <t>BBW</t>
  </si>
  <si>
    <t>REVERS</t>
  </si>
  <si>
    <t>Romain</t>
  </si>
  <si>
    <t>SELLIER</t>
  </si>
  <si>
    <t>Dorian</t>
  </si>
  <si>
    <t>BRETEUIL WG TT</t>
  </si>
  <si>
    <t>SCOTTE</t>
  </si>
  <si>
    <t>Theo</t>
  </si>
  <si>
    <t>RONCQ ULJAP</t>
  </si>
  <si>
    <t>CHAMBET WEIL</t>
  </si>
  <si>
    <t>Remi</t>
  </si>
  <si>
    <t>TTSD</t>
  </si>
  <si>
    <t>DI PIETRO</t>
  </si>
  <si>
    <t>Noah</t>
  </si>
  <si>
    <t>BAEKELANDT</t>
  </si>
  <si>
    <t>Noa</t>
  </si>
  <si>
    <t>AFTT NAMUR</t>
  </si>
  <si>
    <t>FERIRR</t>
  </si>
  <si>
    <t>Thibaut</t>
  </si>
  <si>
    <t>PROV LUX</t>
  </si>
  <si>
    <t>LARUELLE</t>
  </si>
  <si>
    <t>Thomas</t>
  </si>
  <si>
    <t>PETITJEAN</t>
  </si>
  <si>
    <t>Nour</t>
  </si>
  <si>
    <t>EPERNAY PPC</t>
  </si>
  <si>
    <t>MIKALAUSKAS</t>
  </si>
  <si>
    <t>Karolis</t>
  </si>
  <si>
    <t>SEKRI</t>
  </si>
  <si>
    <t>Gil</t>
  </si>
  <si>
    <t>GEVERS</t>
  </si>
  <si>
    <t>Per</t>
  </si>
  <si>
    <t>TIBOLT</t>
  </si>
  <si>
    <t>Noé</t>
  </si>
  <si>
    <t>DERRIEN</t>
  </si>
  <si>
    <t>Enzo</t>
  </si>
  <si>
    <t>LERAT</t>
  </si>
  <si>
    <t>Nolan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</si>
</sst>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1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0" fillId="0" borderId="21" xfId="53" applyFont="1" applyBorder="1" applyAlignment="1" applyProtection="1">
      <alignment vertical="center"/>
      <protection hidden="1"/>
    </xf>
    <xf numFmtId="0" fontId="4" fillId="0" borderId="17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3" xfId="52" applyFont="1" applyFill="1" applyBorder="1" applyAlignment="1" applyProtection="1">
      <alignment horizontal="center" vertical="center"/>
      <protection hidden="1"/>
    </xf>
    <xf numFmtId="0" fontId="0" fillId="0" borderId="23" xfId="52" applyFont="1" applyFill="1" applyBorder="1" applyAlignment="1" applyProtection="1">
      <alignment vertical="center"/>
      <protection hidden="1"/>
    </xf>
    <xf numFmtId="0" fontId="18" fillId="0" borderId="23" xfId="51" applyFont="1" applyFill="1" applyBorder="1" applyAlignment="1" applyProtection="1">
      <alignment horizontal="right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1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0" fillId="0" borderId="25" xfId="52" applyFont="1" applyFill="1" applyBorder="1" applyAlignment="1" applyProtection="1">
      <alignment vertical="center"/>
      <protection hidden="1"/>
    </xf>
    <xf numFmtId="0" fontId="18" fillId="0" borderId="25" xfId="51" applyFont="1" applyFill="1" applyBorder="1" applyAlignment="1" applyProtection="1">
      <alignment horizontal="right" vertical="center"/>
      <protection hidden="1"/>
    </xf>
    <xf numFmtId="0" fontId="18" fillId="0" borderId="26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1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B2" sqref="B2:AJ13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36</v>
      </c>
      <c r="D2">
        <v>164</v>
      </c>
      <c r="E2" t="s">
        <v>45</v>
      </c>
      <c r="F2" t="s">
        <v>46</v>
      </c>
      <c r="H2">
        <v>2000</v>
      </c>
      <c r="J2">
        <v>15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2" t="s">
        <v>52</v>
      </c>
      <c r="AH2" s="1">
        <v>2</v>
      </c>
      <c r="AI2">
        <v>-1336</v>
      </c>
    </row>
    <row r="3" spans="1:35" ht="12.75">
      <c r="A3">
        <v>2</v>
      </c>
      <c r="B3">
        <v>0</v>
      </c>
      <c r="C3">
        <v>24269</v>
      </c>
      <c r="D3">
        <v>94</v>
      </c>
      <c r="E3" t="s">
        <v>53</v>
      </c>
      <c r="F3" t="s">
        <v>54</v>
      </c>
      <c r="H3">
        <v>1300</v>
      </c>
      <c r="J3">
        <v>9</v>
      </c>
      <c r="K3" t="s">
        <v>55</v>
      </c>
      <c r="L3">
        <v>0</v>
      </c>
      <c r="M3">
        <v>5112321</v>
      </c>
      <c r="N3">
        <v>34</v>
      </c>
      <c r="O3" t="s">
        <v>56</v>
      </c>
      <c r="P3" t="s">
        <v>57</v>
      </c>
      <c r="R3">
        <v>1198</v>
      </c>
      <c r="S3" t="s">
        <v>52</v>
      </c>
      <c r="T3">
        <v>13</v>
      </c>
      <c r="U3" t="s">
        <v>58</v>
      </c>
      <c r="V3">
        <v>1</v>
      </c>
      <c r="W3">
        <v>9</v>
      </c>
      <c r="X3">
        <v>-12</v>
      </c>
      <c r="Y3">
        <v>-4</v>
      </c>
      <c r="Z3">
        <v>9</v>
      </c>
      <c r="AA3">
        <v>-7</v>
      </c>
      <c r="AD3" t="s">
        <v>50</v>
      </c>
      <c r="AE3" t="s">
        <v>51</v>
      </c>
      <c r="AF3">
        <v>2</v>
      </c>
      <c r="AG3" s="2">
        <v>0.40625</v>
      </c>
      <c r="AH3" s="3">
        <v>43345</v>
      </c>
      <c r="AI3">
        <v>-1337</v>
      </c>
    </row>
    <row r="4" spans="1:35" ht="12.75">
      <c r="A4">
        <v>3</v>
      </c>
      <c r="B4">
        <v>0</v>
      </c>
      <c r="C4">
        <v>8017358</v>
      </c>
      <c r="D4">
        <v>112</v>
      </c>
      <c r="E4" t="s">
        <v>59</v>
      </c>
      <c r="F4" t="s">
        <v>60</v>
      </c>
      <c r="H4">
        <v>1141</v>
      </c>
      <c r="I4" t="s">
        <v>52</v>
      </c>
      <c r="J4">
        <v>7800001</v>
      </c>
      <c r="K4" t="s">
        <v>61</v>
      </c>
      <c r="L4">
        <v>1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0</v>
      </c>
      <c r="AD4" t="s">
        <v>50</v>
      </c>
      <c r="AE4" t="s">
        <v>51</v>
      </c>
      <c r="AF4">
        <v>3</v>
      </c>
      <c r="AG4" s="2">
        <v>0.40625</v>
      </c>
      <c r="AH4" s="3">
        <v>43345</v>
      </c>
      <c r="AI4">
        <v>-1338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5967153</v>
      </c>
      <c r="N5">
        <v>41</v>
      </c>
      <c r="O5" t="s">
        <v>62</v>
      </c>
      <c r="P5" t="s">
        <v>63</v>
      </c>
      <c r="R5">
        <v>1195</v>
      </c>
      <c r="S5" t="s">
        <v>52</v>
      </c>
      <c r="T5">
        <v>6</v>
      </c>
      <c r="U5" t="s">
        <v>64</v>
      </c>
      <c r="V5">
        <v>1</v>
      </c>
      <c r="AD5" t="s">
        <v>50</v>
      </c>
      <c r="AE5" t="s">
        <v>51</v>
      </c>
      <c r="AF5">
        <v>0</v>
      </c>
      <c r="AG5" t="s">
        <v>52</v>
      </c>
      <c r="AH5" s="3">
        <v>2</v>
      </c>
      <c r="AI5">
        <v>-1339</v>
      </c>
    </row>
    <row r="6" spans="1:35" ht="12.75">
      <c r="A6">
        <v>5</v>
      </c>
      <c r="B6">
        <v>0</v>
      </c>
      <c r="C6">
        <v>49</v>
      </c>
      <c r="D6">
        <v>126</v>
      </c>
      <c r="E6" t="s">
        <v>65</v>
      </c>
      <c r="F6" t="s">
        <v>66</v>
      </c>
      <c r="H6">
        <v>1200</v>
      </c>
      <c r="J6">
        <v>18</v>
      </c>
      <c r="K6" t="s">
        <v>67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t="s">
        <v>52</v>
      </c>
      <c r="AH6" s="3">
        <v>2</v>
      </c>
      <c r="AI6">
        <v>-1340</v>
      </c>
    </row>
    <row r="7" spans="1:35" ht="12.75">
      <c r="A7">
        <v>6</v>
      </c>
      <c r="B7">
        <v>0</v>
      </c>
      <c r="C7">
        <v>154787</v>
      </c>
      <c r="D7">
        <v>9</v>
      </c>
      <c r="E7" t="s">
        <v>68</v>
      </c>
      <c r="F7" t="s">
        <v>69</v>
      </c>
      <c r="H7">
        <v>1200</v>
      </c>
      <c r="J7">
        <v>3</v>
      </c>
      <c r="K7" t="s">
        <v>70</v>
      </c>
      <c r="L7">
        <v>0</v>
      </c>
      <c r="M7">
        <v>35</v>
      </c>
      <c r="N7">
        <v>162</v>
      </c>
      <c r="O7" t="s">
        <v>71</v>
      </c>
      <c r="P7" t="s">
        <v>72</v>
      </c>
      <c r="R7">
        <v>1200</v>
      </c>
      <c r="T7">
        <v>15</v>
      </c>
      <c r="U7" t="s">
        <v>47</v>
      </c>
      <c r="V7">
        <v>1</v>
      </c>
      <c r="W7">
        <v>-9</v>
      </c>
      <c r="X7">
        <v>-9</v>
      </c>
      <c r="Y7">
        <v>9</v>
      </c>
      <c r="Z7">
        <v>-9</v>
      </c>
      <c r="AD7" t="s">
        <v>50</v>
      </c>
      <c r="AE7" t="s">
        <v>51</v>
      </c>
      <c r="AF7">
        <v>4</v>
      </c>
      <c r="AG7" s="2">
        <v>0.40625</v>
      </c>
      <c r="AH7" s="3">
        <v>43345</v>
      </c>
      <c r="AI7">
        <v>-1341</v>
      </c>
    </row>
    <row r="8" spans="1:35" ht="12.75">
      <c r="A8">
        <v>7</v>
      </c>
      <c r="B8">
        <v>0</v>
      </c>
      <c r="C8">
        <v>6019809</v>
      </c>
      <c r="D8">
        <v>121</v>
      </c>
      <c r="E8" t="s">
        <v>73</v>
      </c>
      <c r="F8" t="s">
        <v>74</v>
      </c>
      <c r="H8">
        <v>749</v>
      </c>
      <c r="I8" t="s">
        <v>52</v>
      </c>
      <c r="J8">
        <v>7600074</v>
      </c>
      <c r="K8" t="s">
        <v>75</v>
      </c>
      <c r="L8">
        <v>0</v>
      </c>
      <c r="M8">
        <v>5111827</v>
      </c>
      <c r="N8">
        <v>146</v>
      </c>
      <c r="O8" t="s">
        <v>76</v>
      </c>
      <c r="P8" t="s">
        <v>77</v>
      </c>
      <c r="R8">
        <v>1068</v>
      </c>
      <c r="S8" t="s">
        <v>52</v>
      </c>
      <c r="T8">
        <v>7590194</v>
      </c>
      <c r="U8" t="s">
        <v>78</v>
      </c>
      <c r="V8">
        <v>1</v>
      </c>
      <c r="W8">
        <v>-8</v>
      </c>
      <c r="X8">
        <v>-3</v>
      </c>
      <c r="Y8">
        <v>-2</v>
      </c>
      <c r="AD8" t="s">
        <v>50</v>
      </c>
      <c r="AE8" t="s">
        <v>51</v>
      </c>
      <c r="AF8">
        <v>5</v>
      </c>
      <c r="AG8" s="2">
        <v>0.40625</v>
      </c>
      <c r="AH8" s="3">
        <v>43345</v>
      </c>
      <c r="AI8">
        <v>-1342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39</v>
      </c>
      <c r="N9">
        <v>18</v>
      </c>
      <c r="O9" t="s">
        <v>79</v>
      </c>
      <c r="P9" t="s">
        <v>80</v>
      </c>
      <c r="R9">
        <v>1600</v>
      </c>
      <c r="T9">
        <v>17</v>
      </c>
      <c r="U9" t="s">
        <v>81</v>
      </c>
      <c r="V9">
        <v>1</v>
      </c>
      <c r="AD9" t="s">
        <v>50</v>
      </c>
      <c r="AE9" t="s">
        <v>51</v>
      </c>
      <c r="AF9">
        <v>0</v>
      </c>
      <c r="AG9" t="s">
        <v>52</v>
      </c>
      <c r="AH9" s="3">
        <v>2</v>
      </c>
      <c r="AI9">
        <v>-1343</v>
      </c>
    </row>
    <row r="10" spans="1:35" ht="12.75">
      <c r="A10">
        <v>9</v>
      </c>
      <c r="B10">
        <v>0</v>
      </c>
      <c r="C10">
        <v>148743</v>
      </c>
      <c r="D10">
        <v>10</v>
      </c>
      <c r="E10" t="s">
        <v>82</v>
      </c>
      <c r="F10" t="s">
        <v>83</v>
      </c>
      <c r="H10">
        <v>1600</v>
      </c>
      <c r="J10">
        <v>3</v>
      </c>
      <c r="K10" t="s">
        <v>70</v>
      </c>
      <c r="L10">
        <v>1</v>
      </c>
      <c r="N10">
        <v>0</v>
      </c>
      <c r="O10" t="s">
        <v>48</v>
      </c>
      <c r="R10">
        <v>0</v>
      </c>
      <c r="T10">
        <v>0</v>
      </c>
      <c r="U10" t="s">
        <v>49</v>
      </c>
      <c r="V10">
        <v>0</v>
      </c>
      <c r="AD10" t="s">
        <v>50</v>
      </c>
      <c r="AE10" t="s">
        <v>51</v>
      </c>
      <c r="AF10">
        <v>0</v>
      </c>
      <c r="AG10" t="s">
        <v>52</v>
      </c>
      <c r="AH10" s="3">
        <v>2</v>
      </c>
      <c r="AI10">
        <v>-1344</v>
      </c>
    </row>
    <row r="11" spans="1:35" ht="12.75">
      <c r="A11">
        <v>10</v>
      </c>
      <c r="B11">
        <v>0</v>
      </c>
      <c r="C11">
        <v>146611</v>
      </c>
      <c r="D11">
        <v>50</v>
      </c>
      <c r="E11" t="s">
        <v>84</v>
      </c>
      <c r="F11" t="s">
        <v>85</v>
      </c>
      <c r="H11">
        <v>1100</v>
      </c>
      <c r="J11">
        <v>2</v>
      </c>
      <c r="K11" t="s">
        <v>86</v>
      </c>
      <c r="L11">
        <v>0</v>
      </c>
      <c r="M11">
        <v>146866</v>
      </c>
      <c r="N11">
        <v>60</v>
      </c>
      <c r="O11" t="s">
        <v>87</v>
      </c>
      <c r="P11" t="s">
        <v>88</v>
      </c>
      <c r="R11">
        <v>1300</v>
      </c>
      <c r="T11">
        <v>16</v>
      </c>
      <c r="U11" t="s">
        <v>89</v>
      </c>
      <c r="V11">
        <v>1</v>
      </c>
      <c r="W11">
        <v>8</v>
      </c>
      <c r="X11">
        <v>-9</v>
      </c>
      <c r="Y11">
        <v>-10</v>
      </c>
      <c r="Z11">
        <v>-10</v>
      </c>
      <c r="AD11" t="s">
        <v>50</v>
      </c>
      <c r="AE11" t="s">
        <v>51</v>
      </c>
      <c r="AF11">
        <v>6</v>
      </c>
      <c r="AG11" s="2">
        <v>0.40625</v>
      </c>
      <c r="AH11" s="3">
        <v>43345</v>
      </c>
      <c r="AI11">
        <v>-1345</v>
      </c>
    </row>
    <row r="12" spans="1:35" ht="12.75">
      <c r="A12">
        <v>11</v>
      </c>
      <c r="B12">
        <v>0</v>
      </c>
      <c r="C12">
        <v>34</v>
      </c>
      <c r="D12">
        <v>161</v>
      </c>
      <c r="E12" t="s">
        <v>90</v>
      </c>
      <c r="F12" t="s">
        <v>91</v>
      </c>
      <c r="H12">
        <v>1200</v>
      </c>
      <c r="J12">
        <v>15</v>
      </c>
      <c r="K12" t="s">
        <v>47</v>
      </c>
      <c r="L12">
        <v>1</v>
      </c>
      <c r="M12">
        <v>5113826</v>
      </c>
      <c r="N12">
        <v>1</v>
      </c>
      <c r="O12" t="s">
        <v>92</v>
      </c>
      <c r="P12" t="s">
        <v>93</v>
      </c>
      <c r="R12">
        <v>746</v>
      </c>
      <c r="S12" t="s">
        <v>52</v>
      </c>
      <c r="T12">
        <v>6510020</v>
      </c>
      <c r="U12" t="s">
        <v>94</v>
      </c>
      <c r="V12">
        <v>0</v>
      </c>
      <c r="W12">
        <v>7</v>
      </c>
      <c r="X12">
        <v>9</v>
      </c>
      <c r="Y12">
        <v>9</v>
      </c>
      <c r="AD12" t="s">
        <v>50</v>
      </c>
      <c r="AE12" t="s">
        <v>51</v>
      </c>
      <c r="AF12">
        <v>7</v>
      </c>
      <c r="AG12" s="2">
        <v>0.40625</v>
      </c>
      <c r="AH12" s="3">
        <v>43345</v>
      </c>
      <c r="AI12">
        <v>-1346</v>
      </c>
    </row>
    <row r="13" spans="1:35" ht="12.75">
      <c r="A13">
        <v>12</v>
      </c>
      <c r="B13">
        <v>0</v>
      </c>
      <c r="D13">
        <v>0</v>
      </c>
      <c r="E13" t="s">
        <v>48</v>
      </c>
      <c r="H13">
        <v>0</v>
      </c>
      <c r="J13">
        <v>0</v>
      </c>
      <c r="K13" t="s">
        <v>49</v>
      </c>
      <c r="L13">
        <v>0</v>
      </c>
      <c r="M13">
        <v>23001</v>
      </c>
      <c r="N13">
        <v>95</v>
      </c>
      <c r="O13" t="s">
        <v>95</v>
      </c>
      <c r="P13" t="s">
        <v>96</v>
      </c>
      <c r="R13">
        <v>1600</v>
      </c>
      <c r="T13">
        <v>9</v>
      </c>
      <c r="U13" t="s">
        <v>55</v>
      </c>
      <c r="V13">
        <v>1</v>
      </c>
      <c r="AD13" t="s">
        <v>50</v>
      </c>
      <c r="AE13" t="s">
        <v>51</v>
      </c>
      <c r="AF13">
        <v>0</v>
      </c>
      <c r="AG13" t="s">
        <v>52</v>
      </c>
      <c r="AH13" s="3">
        <v>2</v>
      </c>
      <c r="AI13">
        <v>-1347</v>
      </c>
    </row>
    <row r="14" spans="1:35" ht="12.75">
      <c r="A14">
        <v>13</v>
      </c>
      <c r="B14">
        <v>0</v>
      </c>
      <c r="C14">
        <v>148062</v>
      </c>
      <c r="D14">
        <v>62</v>
      </c>
      <c r="E14" t="s">
        <v>97</v>
      </c>
      <c r="F14" t="s">
        <v>98</v>
      </c>
      <c r="H14">
        <v>1400</v>
      </c>
      <c r="J14">
        <v>16</v>
      </c>
      <c r="K14" t="s">
        <v>89</v>
      </c>
      <c r="L14">
        <v>1</v>
      </c>
      <c r="N14">
        <v>0</v>
      </c>
      <c r="O14" t="s">
        <v>48</v>
      </c>
      <c r="R14">
        <v>0</v>
      </c>
      <c r="T14">
        <v>0</v>
      </c>
      <c r="U14" t="s">
        <v>49</v>
      </c>
      <c r="V14">
        <v>0</v>
      </c>
      <c r="AD14" t="s">
        <v>50</v>
      </c>
      <c r="AE14" t="s">
        <v>51</v>
      </c>
      <c r="AF14">
        <v>0</v>
      </c>
      <c r="AG14" t="s">
        <v>52</v>
      </c>
      <c r="AH14" s="3">
        <v>2</v>
      </c>
      <c r="AI14">
        <v>-1348</v>
      </c>
    </row>
    <row r="15" spans="1:35" ht="12.75">
      <c r="A15">
        <v>14</v>
      </c>
      <c r="B15">
        <v>0</v>
      </c>
      <c r="D15">
        <v>0</v>
      </c>
      <c r="E15" t="s">
        <v>48</v>
      </c>
      <c r="H15">
        <v>0</v>
      </c>
      <c r="J15">
        <v>0</v>
      </c>
      <c r="K15" t="s">
        <v>49</v>
      </c>
      <c r="L15">
        <v>0</v>
      </c>
      <c r="M15">
        <v>47</v>
      </c>
      <c r="N15">
        <v>127</v>
      </c>
      <c r="O15" t="s">
        <v>99</v>
      </c>
      <c r="P15" t="s">
        <v>100</v>
      </c>
      <c r="R15">
        <v>1100</v>
      </c>
      <c r="T15">
        <v>18</v>
      </c>
      <c r="U15" t="s">
        <v>67</v>
      </c>
      <c r="V15">
        <v>1</v>
      </c>
      <c r="AD15" t="s">
        <v>50</v>
      </c>
      <c r="AE15" t="s">
        <v>51</v>
      </c>
      <c r="AF15">
        <v>8</v>
      </c>
      <c r="AG15" s="2">
        <v>0.40625</v>
      </c>
      <c r="AH15" s="3">
        <v>43345</v>
      </c>
      <c r="AI15">
        <v>-1349</v>
      </c>
    </row>
    <row r="16" spans="1:35" ht="12.75">
      <c r="A16">
        <v>15</v>
      </c>
      <c r="B16">
        <v>0</v>
      </c>
      <c r="C16">
        <v>24997</v>
      </c>
      <c r="D16">
        <v>93</v>
      </c>
      <c r="E16" t="s">
        <v>101</v>
      </c>
      <c r="F16" t="s">
        <v>102</v>
      </c>
      <c r="H16">
        <v>1100</v>
      </c>
      <c r="J16">
        <v>9</v>
      </c>
      <c r="K16" t="s">
        <v>55</v>
      </c>
      <c r="L16">
        <v>0</v>
      </c>
      <c r="M16">
        <v>6021213</v>
      </c>
      <c r="N16">
        <v>122</v>
      </c>
      <c r="O16" t="s">
        <v>103</v>
      </c>
      <c r="P16" t="s">
        <v>104</v>
      </c>
      <c r="R16">
        <v>966</v>
      </c>
      <c r="S16" t="s">
        <v>52</v>
      </c>
      <c r="T16">
        <v>7600074</v>
      </c>
      <c r="U16" t="s">
        <v>75</v>
      </c>
      <c r="V16">
        <v>1</v>
      </c>
      <c r="W16">
        <v>-9</v>
      </c>
      <c r="X16">
        <v>-3</v>
      </c>
      <c r="Y16">
        <v>-7</v>
      </c>
      <c r="AD16" t="s">
        <v>50</v>
      </c>
      <c r="AE16" t="s">
        <v>51</v>
      </c>
      <c r="AF16">
        <v>9</v>
      </c>
      <c r="AG16" s="2">
        <v>0.40625</v>
      </c>
      <c r="AH16" s="3">
        <v>43345</v>
      </c>
      <c r="AI16">
        <v>-1350</v>
      </c>
    </row>
    <row r="17" spans="1:35" ht="12.75">
      <c r="A17">
        <v>16</v>
      </c>
      <c r="B17">
        <v>0</v>
      </c>
      <c r="D17">
        <v>0</v>
      </c>
      <c r="E17" t="s">
        <v>48</v>
      </c>
      <c r="H17">
        <v>0</v>
      </c>
      <c r="J17">
        <v>0</v>
      </c>
      <c r="K17" t="s">
        <v>49</v>
      </c>
      <c r="L17">
        <v>0</v>
      </c>
      <c r="M17">
        <v>319</v>
      </c>
      <c r="N17">
        <v>165</v>
      </c>
      <c r="O17" t="s">
        <v>105</v>
      </c>
      <c r="P17" t="s">
        <v>106</v>
      </c>
      <c r="R17">
        <v>2000</v>
      </c>
      <c r="T17">
        <v>15</v>
      </c>
      <c r="U17" t="s">
        <v>47</v>
      </c>
      <c r="V17">
        <v>1</v>
      </c>
      <c r="AD17" t="s">
        <v>50</v>
      </c>
      <c r="AE17" t="s">
        <v>51</v>
      </c>
      <c r="AF17">
        <v>0</v>
      </c>
      <c r="AG17" t="s">
        <v>52</v>
      </c>
      <c r="AH17" s="3">
        <v>2</v>
      </c>
      <c r="AI17">
        <v>-1351</v>
      </c>
    </row>
    <row r="18" spans="1:35" ht="12.75">
      <c r="A18">
        <v>17</v>
      </c>
      <c r="B18">
        <v>0</v>
      </c>
      <c r="C18">
        <v>36</v>
      </c>
      <c r="D18">
        <v>164</v>
      </c>
      <c r="E18" t="s">
        <v>45</v>
      </c>
      <c r="F18" t="s">
        <v>46</v>
      </c>
      <c r="H18">
        <v>2000</v>
      </c>
      <c r="J18">
        <v>15</v>
      </c>
      <c r="K18" t="s">
        <v>47</v>
      </c>
      <c r="L18">
        <v>1</v>
      </c>
      <c r="M18">
        <v>5112321</v>
      </c>
      <c r="N18">
        <v>34</v>
      </c>
      <c r="O18" t="s">
        <v>56</v>
      </c>
      <c r="P18" t="s">
        <v>57</v>
      </c>
      <c r="R18">
        <v>1198</v>
      </c>
      <c r="S18" t="s">
        <v>52</v>
      </c>
      <c r="T18">
        <v>13</v>
      </c>
      <c r="U18" t="s">
        <v>58</v>
      </c>
      <c r="V18">
        <v>0</v>
      </c>
      <c r="W18">
        <v>-10</v>
      </c>
      <c r="X18">
        <v>10</v>
      </c>
      <c r="Y18">
        <v>0</v>
      </c>
      <c r="Z18">
        <v>4</v>
      </c>
      <c r="AD18" t="s">
        <v>50</v>
      </c>
      <c r="AE18" t="s">
        <v>51</v>
      </c>
      <c r="AF18">
        <v>11</v>
      </c>
      <c r="AG18" s="2">
        <v>0.4930555555555556</v>
      </c>
      <c r="AH18" s="3">
        <v>43345</v>
      </c>
      <c r="AI18">
        <v>-1352</v>
      </c>
    </row>
    <row r="19" spans="1:35" ht="12.75">
      <c r="A19">
        <v>18</v>
      </c>
      <c r="B19">
        <v>0</v>
      </c>
      <c r="C19">
        <v>8017358</v>
      </c>
      <c r="D19">
        <v>112</v>
      </c>
      <c r="E19" t="s">
        <v>59</v>
      </c>
      <c r="F19" t="s">
        <v>60</v>
      </c>
      <c r="H19">
        <v>1141</v>
      </c>
      <c r="I19" t="s">
        <v>52</v>
      </c>
      <c r="J19">
        <v>7800001</v>
      </c>
      <c r="K19" t="s">
        <v>61</v>
      </c>
      <c r="L19">
        <v>0</v>
      </c>
      <c r="M19">
        <v>5967153</v>
      </c>
      <c r="N19">
        <v>41</v>
      </c>
      <c r="O19" t="s">
        <v>62</v>
      </c>
      <c r="P19" t="s">
        <v>63</v>
      </c>
      <c r="R19">
        <v>1195</v>
      </c>
      <c r="S19" t="s">
        <v>52</v>
      </c>
      <c r="T19">
        <v>6</v>
      </c>
      <c r="U19" t="s">
        <v>64</v>
      </c>
      <c r="V19">
        <v>1</v>
      </c>
      <c r="W19">
        <v>-7</v>
      </c>
      <c r="X19">
        <v>-4</v>
      </c>
      <c r="Y19">
        <v>-11</v>
      </c>
      <c r="AD19" t="s">
        <v>50</v>
      </c>
      <c r="AE19" t="s">
        <v>51</v>
      </c>
      <c r="AF19">
        <v>12</v>
      </c>
      <c r="AG19" s="2">
        <v>0.4930555555555556</v>
      </c>
      <c r="AH19" s="3">
        <v>43345</v>
      </c>
      <c r="AI19">
        <v>-1353</v>
      </c>
    </row>
    <row r="20" spans="1:35" ht="12.75">
      <c r="A20">
        <v>19</v>
      </c>
      <c r="B20">
        <v>0</v>
      </c>
      <c r="C20">
        <v>49</v>
      </c>
      <c r="D20">
        <v>126</v>
      </c>
      <c r="E20" t="s">
        <v>65</v>
      </c>
      <c r="F20" t="s">
        <v>66</v>
      </c>
      <c r="H20">
        <v>1200</v>
      </c>
      <c r="J20">
        <v>18</v>
      </c>
      <c r="K20" t="s">
        <v>67</v>
      </c>
      <c r="L20">
        <v>0</v>
      </c>
      <c r="M20">
        <v>35</v>
      </c>
      <c r="N20">
        <v>162</v>
      </c>
      <c r="O20" t="s">
        <v>71</v>
      </c>
      <c r="P20" t="s">
        <v>72</v>
      </c>
      <c r="R20">
        <v>1200</v>
      </c>
      <c r="T20">
        <v>15</v>
      </c>
      <c r="U20" t="s">
        <v>47</v>
      </c>
      <c r="V20">
        <v>1</v>
      </c>
      <c r="W20">
        <v>3</v>
      </c>
      <c r="X20">
        <v>-6</v>
      </c>
      <c r="Y20">
        <v>-9</v>
      </c>
      <c r="Z20">
        <v>-9</v>
      </c>
      <c r="AD20" t="s">
        <v>50</v>
      </c>
      <c r="AE20" t="s">
        <v>51</v>
      </c>
      <c r="AF20">
        <v>22</v>
      </c>
      <c r="AG20" s="2">
        <v>0.4930555555555556</v>
      </c>
      <c r="AH20" s="3">
        <v>43345</v>
      </c>
      <c r="AI20">
        <v>-1354</v>
      </c>
    </row>
    <row r="21" spans="1:35" ht="12.75">
      <c r="A21">
        <v>20</v>
      </c>
      <c r="B21">
        <v>0</v>
      </c>
      <c r="C21">
        <v>5111827</v>
      </c>
      <c r="D21">
        <v>146</v>
      </c>
      <c r="E21" t="s">
        <v>76</v>
      </c>
      <c r="F21" t="s">
        <v>77</v>
      </c>
      <c r="H21">
        <v>1068</v>
      </c>
      <c r="I21" t="s">
        <v>52</v>
      </c>
      <c r="J21">
        <v>7590194</v>
      </c>
      <c r="K21" t="s">
        <v>78</v>
      </c>
      <c r="L21">
        <v>0</v>
      </c>
      <c r="M21">
        <v>39</v>
      </c>
      <c r="N21">
        <v>18</v>
      </c>
      <c r="O21" t="s">
        <v>79</v>
      </c>
      <c r="P21" t="s">
        <v>80</v>
      </c>
      <c r="R21">
        <v>1600</v>
      </c>
      <c r="T21">
        <v>17</v>
      </c>
      <c r="U21" t="s">
        <v>81</v>
      </c>
      <c r="V21">
        <v>1</v>
      </c>
      <c r="W21">
        <v>10</v>
      </c>
      <c r="X21">
        <v>-1</v>
      </c>
      <c r="Y21">
        <v>-9</v>
      </c>
      <c r="Z21">
        <v>-8</v>
      </c>
      <c r="AD21" t="s">
        <v>50</v>
      </c>
      <c r="AE21" t="s">
        <v>51</v>
      </c>
      <c r="AF21">
        <v>13</v>
      </c>
      <c r="AG21" s="2">
        <v>0.4930555555555556</v>
      </c>
      <c r="AH21" s="3">
        <v>43345</v>
      </c>
      <c r="AI21">
        <v>-1355</v>
      </c>
    </row>
    <row r="22" spans="1:35" ht="12.75">
      <c r="A22">
        <v>21</v>
      </c>
      <c r="B22">
        <v>0</v>
      </c>
      <c r="C22">
        <v>148743</v>
      </c>
      <c r="D22">
        <v>10</v>
      </c>
      <c r="E22" t="s">
        <v>82</v>
      </c>
      <c r="F22" t="s">
        <v>83</v>
      </c>
      <c r="H22">
        <v>1600</v>
      </c>
      <c r="J22">
        <v>3</v>
      </c>
      <c r="K22" t="s">
        <v>70</v>
      </c>
      <c r="L22">
        <v>1</v>
      </c>
      <c r="M22">
        <v>146866</v>
      </c>
      <c r="N22">
        <v>60</v>
      </c>
      <c r="O22" t="s">
        <v>87</v>
      </c>
      <c r="P22" t="s">
        <v>88</v>
      </c>
      <c r="R22">
        <v>1300</v>
      </c>
      <c r="T22">
        <v>16</v>
      </c>
      <c r="U22" t="s">
        <v>89</v>
      </c>
      <c r="V22">
        <v>0</v>
      </c>
      <c r="W22">
        <v>8</v>
      </c>
      <c r="X22">
        <v>5</v>
      </c>
      <c r="Y22">
        <v>7</v>
      </c>
      <c r="AD22" t="s">
        <v>50</v>
      </c>
      <c r="AE22" t="s">
        <v>51</v>
      </c>
      <c r="AF22">
        <v>18</v>
      </c>
      <c r="AG22" s="2">
        <v>0.4930555555555556</v>
      </c>
      <c r="AH22" s="3">
        <v>43345</v>
      </c>
      <c r="AI22">
        <v>-1356</v>
      </c>
    </row>
    <row r="23" spans="1:35" ht="12.75">
      <c r="A23">
        <v>22</v>
      </c>
      <c r="B23">
        <v>0</v>
      </c>
      <c r="C23">
        <v>34</v>
      </c>
      <c r="D23">
        <v>161</v>
      </c>
      <c r="E23" t="s">
        <v>90</v>
      </c>
      <c r="F23" t="s">
        <v>91</v>
      </c>
      <c r="H23">
        <v>1200</v>
      </c>
      <c r="J23">
        <v>15</v>
      </c>
      <c r="K23" t="s">
        <v>47</v>
      </c>
      <c r="L23">
        <v>0</v>
      </c>
      <c r="M23">
        <v>23001</v>
      </c>
      <c r="N23">
        <v>95</v>
      </c>
      <c r="O23" t="s">
        <v>95</v>
      </c>
      <c r="P23" t="s">
        <v>96</v>
      </c>
      <c r="R23">
        <v>1600</v>
      </c>
      <c r="T23">
        <v>9</v>
      </c>
      <c r="U23" t="s">
        <v>55</v>
      </c>
      <c r="V23">
        <v>1</v>
      </c>
      <c r="W23">
        <v>-3</v>
      </c>
      <c r="X23">
        <v>-3</v>
      </c>
      <c r="Y23">
        <v>-7</v>
      </c>
      <c r="AD23" t="s">
        <v>50</v>
      </c>
      <c r="AE23" t="s">
        <v>51</v>
      </c>
      <c r="AF23">
        <v>19</v>
      </c>
      <c r="AG23" s="2">
        <v>0.4930555555555556</v>
      </c>
      <c r="AH23" s="3">
        <v>43345</v>
      </c>
      <c r="AI23">
        <v>-1357</v>
      </c>
    </row>
    <row r="24" spans="1:35" ht="12.75">
      <c r="A24">
        <v>23</v>
      </c>
      <c r="B24">
        <v>0</v>
      </c>
      <c r="C24">
        <v>148062</v>
      </c>
      <c r="D24">
        <v>62</v>
      </c>
      <c r="E24" t="s">
        <v>97</v>
      </c>
      <c r="F24" t="s">
        <v>98</v>
      </c>
      <c r="H24">
        <v>1400</v>
      </c>
      <c r="J24">
        <v>16</v>
      </c>
      <c r="K24" t="s">
        <v>89</v>
      </c>
      <c r="L24">
        <v>1</v>
      </c>
      <c r="M24">
        <v>47</v>
      </c>
      <c r="N24">
        <v>127</v>
      </c>
      <c r="O24" t="s">
        <v>99</v>
      </c>
      <c r="P24" t="s">
        <v>100</v>
      </c>
      <c r="R24">
        <v>1100</v>
      </c>
      <c r="T24">
        <v>18</v>
      </c>
      <c r="U24" t="s">
        <v>67</v>
      </c>
      <c r="V24">
        <v>0</v>
      </c>
      <c r="W24">
        <v>9</v>
      </c>
      <c r="X24">
        <v>6</v>
      </c>
      <c r="Y24">
        <v>-5</v>
      </c>
      <c r="Z24">
        <v>-5</v>
      </c>
      <c r="AA24">
        <v>8</v>
      </c>
      <c r="AD24" t="s">
        <v>50</v>
      </c>
      <c r="AE24" t="s">
        <v>51</v>
      </c>
      <c r="AF24">
        <v>20</v>
      </c>
      <c r="AG24" s="2">
        <v>0.4930555555555556</v>
      </c>
      <c r="AH24" s="3">
        <v>43345</v>
      </c>
      <c r="AI24">
        <v>-1358</v>
      </c>
    </row>
    <row r="25" spans="1:35" ht="12.75">
      <c r="A25">
        <v>24</v>
      </c>
      <c r="B25">
        <v>0</v>
      </c>
      <c r="C25">
        <v>6021213</v>
      </c>
      <c r="D25">
        <v>122</v>
      </c>
      <c r="E25" t="s">
        <v>103</v>
      </c>
      <c r="F25" t="s">
        <v>104</v>
      </c>
      <c r="H25">
        <v>966</v>
      </c>
      <c r="I25" t="s">
        <v>52</v>
      </c>
      <c r="J25">
        <v>7600074</v>
      </c>
      <c r="K25" t="s">
        <v>75</v>
      </c>
      <c r="L25">
        <v>0</v>
      </c>
      <c r="M25">
        <v>319</v>
      </c>
      <c r="N25">
        <v>165</v>
      </c>
      <c r="O25" t="s">
        <v>105</v>
      </c>
      <c r="P25" t="s">
        <v>106</v>
      </c>
      <c r="R25">
        <v>2000</v>
      </c>
      <c r="T25">
        <v>15</v>
      </c>
      <c r="U25" t="s">
        <v>47</v>
      </c>
      <c r="V25">
        <v>1</v>
      </c>
      <c r="W25">
        <v>-6</v>
      </c>
      <c r="X25">
        <v>-1</v>
      </c>
      <c r="Y25">
        <v>-9</v>
      </c>
      <c r="AD25" t="s">
        <v>50</v>
      </c>
      <c r="AE25" t="s">
        <v>51</v>
      </c>
      <c r="AF25">
        <v>21</v>
      </c>
      <c r="AG25" s="2">
        <v>0.4930555555555556</v>
      </c>
      <c r="AH25" s="3">
        <v>43345</v>
      </c>
      <c r="AI25">
        <v>-1359</v>
      </c>
    </row>
    <row r="26" spans="1:35" ht="12.75">
      <c r="A26">
        <v>25</v>
      </c>
      <c r="B26">
        <v>0</v>
      </c>
      <c r="C26">
        <v>36</v>
      </c>
      <c r="D26">
        <v>164</v>
      </c>
      <c r="E26" t="s">
        <v>45</v>
      </c>
      <c r="F26" t="s">
        <v>46</v>
      </c>
      <c r="H26">
        <v>2000</v>
      </c>
      <c r="J26">
        <v>15</v>
      </c>
      <c r="K26" t="s">
        <v>47</v>
      </c>
      <c r="L26">
        <v>1</v>
      </c>
      <c r="M26">
        <v>5967153</v>
      </c>
      <c r="N26">
        <v>41</v>
      </c>
      <c r="O26" t="s">
        <v>62</v>
      </c>
      <c r="P26" t="s">
        <v>63</v>
      </c>
      <c r="R26">
        <v>1195</v>
      </c>
      <c r="S26" t="s">
        <v>52</v>
      </c>
      <c r="T26">
        <v>6</v>
      </c>
      <c r="U26" t="s">
        <v>64</v>
      </c>
      <c r="V26">
        <v>0</v>
      </c>
      <c r="W26">
        <v>0</v>
      </c>
      <c r="X26">
        <v>7</v>
      </c>
      <c r="Y26">
        <v>4</v>
      </c>
      <c r="AD26" t="s">
        <v>50</v>
      </c>
      <c r="AE26" t="s">
        <v>51</v>
      </c>
      <c r="AF26">
        <v>14</v>
      </c>
      <c r="AG26" s="2">
        <v>0.545138888888889</v>
      </c>
      <c r="AH26" s="3">
        <v>43345</v>
      </c>
      <c r="AI26">
        <v>-1360</v>
      </c>
    </row>
    <row r="27" spans="1:35" ht="12.75">
      <c r="A27">
        <v>26</v>
      </c>
      <c r="B27">
        <v>0</v>
      </c>
      <c r="C27">
        <v>35</v>
      </c>
      <c r="D27">
        <v>162</v>
      </c>
      <c r="E27" t="s">
        <v>71</v>
      </c>
      <c r="F27" t="s">
        <v>72</v>
      </c>
      <c r="H27">
        <v>1200</v>
      </c>
      <c r="J27">
        <v>15</v>
      </c>
      <c r="K27" t="s">
        <v>47</v>
      </c>
      <c r="L27">
        <v>0</v>
      </c>
      <c r="M27">
        <v>39</v>
      </c>
      <c r="N27">
        <v>18</v>
      </c>
      <c r="O27" t="s">
        <v>79</v>
      </c>
      <c r="P27" t="s">
        <v>80</v>
      </c>
      <c r="R27">
        <v>1600</v>
      </c>
      <c r="T27">
        <v>17</v>
      </c>
      <c r="U27" t="s">
        <v>81</v>
      </c>
      <c r="V27">
        <v>1</v>
      </c>
      <c r="W27">
        <v>-4</v>
      </c>
      <c r="X27">
        <v>9</v>
      </c>
      <c r="Y27">
        <v>-3</v>
      </c>
      <c r="Z27">
        <v>9</v>
      </c>
      <c r="AA27">
        <v>-4</v>
      </c>
      <c r="AD27" t="s">
        <v>50</v>
      </c>
      <c r="AE27" t="s">
        <v>51</v>
      </c>
      <c r="AF27">
        <v>15</v>
      </c>
      <c r="AG27" s="2">
        <v>0.545138888888889</v>
      </c>
      <c r="AH27" s="3">
        <v>43345</v>
      </c>
      <c r="AI27">
        <v>-1361</v>
      </c>
    </row>
    <row r="28" spans="1:35" ht="12.75">
      <c r="A28">
        <v>27</v>
      </c>
      <c r="B28">
        <v>0</v>
      </c>
      <c r="C28">
        <v>148743</v>
      </c>
      <c r="D28">
        <v>10</v>
      </c>
      <c r="E28" t="s">
        <v>82</v>
      </c>
      <c r="F28" t="s">
        <v>83</v>
      </c>
      <c r="H28">
        <v>1600</v>
      </c>
      <c r="J28">
        <v>3</v>
      </c>
      <c r="K28" t="s">
        <v>70</v>
      </c>
      <c r="L28">
        <v>0</v>
      </c>
      <c r="M28">
        <v>23001</v>
      </c>
      <c r="N28">
        <v>95</v>
      </c>
      <c r="O28" t="s">
        <v>95</v>
      </c>
      <c r="P28" t="s">
        <v>96</v>
      </c>
      <c r="R28">
        <v>1600</v>
      </c>
      <c r="T28">
        <v>9</v>
      </c>
      <c r="U28" t="s">
        <v>55</v>
      </c>
      <c r="V28">
        <v>1</v>
      </c>
      <c r="W28">
        <v>-8</v>
      </c>
      <c r="X28">
        <v>-6</v>
      </c>
      <c r="Y28">
        <v>-8</v>
      </c>
      <c r="AD28" t="s">
        <v>50</v>
      </c>
      <c r="AE28" t="s">
        <v>51</v>
      </c>
      <c r="AF28">
        <v>16</v>
      </c>
      <c r="AG28" s="2">
        <v>0.545138888888889</v>
      </c>
      <c r="AH28" s="3">
        <v>43345</v>
      </c>
      <c r="AI28">
        <v>-1362</v>
      </c>
    </row>
    <row r="29" spans="1:35" ht="12.75">
      <c r="A29">
        <v>28</v>
      </c>
      <c r="B29">
        <v>0</v>
      </c>
      <c r="C29">
        <v>148062</v>
      </c>
      <c r="D29">
        <v>62</v>
      </c>
      <c r="E29" t="s">
        <v>97</v>
      </c>
      <c r="F29" t="s">
        <v>98</v>
      </c>
      <c r="H29">
        <v>1400</v>
      </c>
      <c r="J29">
        <v>16</v>
      </c>
      <c r="K29" t="s">
        <v>89</v>
      </c>
      <c r="L29">
        <v>0</v>
      </c>
      <c r="M29">
        <v>319</v>
      </c>
      <c r="N29">
        <v>165</v>
      </c>
      <c r="O29" t="s">
        <v>105</v>
      </c>
      <c r="P29" t="s">
        <v>106</v>
      </c>
      <c r="R29">
        <v>2000</v>
      </c>
      <c r="T29">
        <v>15</v>
      </c>
      <c r="U29" t="s">
        <v>47</v>
      </c>
      <c r="V29">
        <v>1</v>
      </c>
      <c r="W29">
        <v>-7</v>
      </c>
      <c r="X29">
        <v>-1</v>
      </c>
      <c r="Y29">
        <v>-2</v>
      </c>
      <c r="AD29" t="s">
        <v>50</v>
      </c>
      <c r="AE29" t="s">
        <v>51</v>
      </c>
      <c r="AF29">
        <v>17</v>
      </c>
      <c r="AG29" s="2">
        <v>0.545138888888889</v>
      </c>
      <c r="AH29" s="3">
        <v>43345</v>
      </c>
      <c r="AI29">
        <v>-1363</v>
      </c>
    </row>
    <row r="30" spans="1:35" ht="12.75">
      <c r="A30">
        <v>29</v>
      </c>
      <c r="B30">
        <v>0</v>
      </c>
      <c r="C30">
        <v>36</v>
      </c>
      <c r="D30">
        <v>164</v>
      </c>
      <c r="E30" t="s">
        <v>45</v>
      </c>
      <c r="F30" t="s">
        <v>46</v>
      </c>
      <c r="H30">
        <v>2000</v>
      </c>
      <c r="J30">
        <v>15</v>
      </c>
      <c r="K30" t="s">
        <v>47</v>
      </c>
      <c r="L30">
        <v>1</v>
      </c>
      <c r="M30">
        <v>39</v>
      </c>
      <c r="N30">
        <v>18</v>
      </c>
      <c r="O30" t="s">
        <v>79</v>
      </c>
      <c r="P30" t="s">
        <v>80</v>
      </c>
      <c r="R30">
        <v>1600</v>
      </c>
      <c r="T30">
        <v>17</v>
      </c>
      <c r="U30" t="s">
        <v>81</v>
      </c>
      <c r="V30">
        <v>0</v>
      </c>
      <c r="W30">
        <v>6</v>
      </c>
      <c r="X30">
        <v>4</v>
      </c>
      <c r="Y30">
        <v>6</v>
      </c>
      <c r="AD30" t="s">
        <v>50</v>
      </c>
      <c r="AE30" t="s">
        <v>51</v>
      </c>
      <c r="AF30">
        <v>7</v>
      </c>
      <c r="AG30" s="2">
        <v>0.579861111111111</v>
      </c>
      <c r="AH30" s="3">
        <v>43345</v>
      </c>
      <c r="AI30">
        <v>-1364</v>
      </c>
    </row>
    <row r="31" spans="1:35" ht="12.75">
      <c r="A31">
        <v>30</v>
      </c>
      <c r="B31">
        <v>0</v>
      </c>
      <c r="C31">
        <v>23001</v>
      </c>
      <c r="D31">
        <v>95</v>
      </c>
      <c r="E31" t="s">
        <v>95</v>
      </c>
      <c r="F31" t="s">
        <v>96</v>
      </c>
      <c r="H31">
        <v>1600</v>
      </c>
      <c r="J31">
        <v>9</v>
      </c>
      <c r="K31" t="s">
        <v>55</v>
      </c>
      <c r="L31">
        <v>1</v>
      </c>
      <c r="M31">
        <v>319</v>
      </c>
      <c r="N31">
        <v>165</v>
      </c>
      <c r="O31" t="s">
        <v>105</v>
      </c>
      <c r="P31" t="s">
        <v>106</v>
      </c>
      <c r="R31">
        <v>2000</v>
      </c>
      <c r="T31">
        <v>15</v>
      </c>
      <c r="U31" t="s">
        <v>47</v>
      </c>
      <c r="V31">
        <v>0</v>
      </c>
      <c r="W31">
        <v>4</v>
      </c>
      <c r="X31">
        <v>9</v>
      </c>
      <c r="Y31">
        <v>-8</v>
      </c>
      <c r="Z31">
        <v>-7</v>
      </c>
      <c r="AA31">
        <v>9</v>
      </c>
      <c r="AD31" t="s">
        <v>50</v>
      </c>
      <c r="AE31" t="s">
        <v>51</v>
      </c>
      <c r="AF31">
        <v>9</v>
      </c>
      <c r="AG31" s="2">
        <v>0.579861111111111</v>
      </c>
      <c r="AH31" s="3">
        <v>43345</v>
      </c>
      <c r="AI31">
        <v>-1365</v>
      </c>
    </row>
    <row r="32" spans="1:35" ht="12.75">
      <c r="A32">
        <v>31</v>
      </c>
      <c r="B32">
        <v>0</v>
      </c>
      <c r="C32">
        <v>36</v>
      </c>
      <c r="D32">
        <v>164</v>
      </c>
      <c r="E32" t="s">
        <v>45</v>
      </c>
      <c r="F32" t="s">
        <v>46</v>
      </c>
      <c r="H32">
        <v>2000</v>
      </c>
      <c r="J32">
        <v>15</v>
      </c>
      <c r="K32" t="s">
        <v>47</v>
      </c>
      <c r="L32">
        <v>1</v>
      </c>
      <c r="M32">
        <v>23001</v>
      </c>
      <c r="N32">
        <v>95</v>
      </c>
      <c r="O32" t="s">
        <v>95</v>
      </c>
      <c r="P32" t="s">
        <v>96</v>
      </c>
      <c r="R32">
        <v>1600</v>
      </c>
      <c r="T32">
        <v>9</v>
      </c>
      <c r="U32" t="s">
        <v>55</v>
      </c>
      <c r="V32">
        <v>0</v>
      </c>
      <c r="W32">
        <v>-9</v>
      </c>
      <c r="X32">
        <v>11</v>
      </c>
      <c r="Y32">
        <v>5</v>
      </c>
      <c r="Z32">
        <v>4</v>
      </c>
      <c r="AD32" t="s">
        <v>50</v>
      </c>
      <c r="AE32" t="s">
        <v>51</v>
      </c>
      <c r="AF32">
        <v>4</v>
      </c>
      <c r="AG32" s="2">
        <v>0.6458333333333334</v>
      </c>
      <c r="AH32" s="3">
        <v>43345</v>
      </c>
      <c r="AI32">
        <v>-1366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53" sqref="W53"/>
    </sheetView>
  </sheetViews>
  <sheetFormatPr defaultColWidth="10.2812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164</v>
      </c>
      <c r="C5" s="18" t="str">
        <f>IF(B5="","",CONCATENATE(VLOOKUP(B7,NP,5,FALSE),"  ",VLOOKUP(B7,NP,6,FALSE)))</f>
        <v>MASSART  Alessi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2000 pts - HAINAUT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164</v>
      </c>
      <c r="K7" s="18" t="str">
        <f>IF(J7="","",CONCATENATE(VLOOKUP(J10,NP,5,FALSE),"  ",VLOOKUP(J10,NP,6,FALSE)))</f>
        <v>MASSART  Alessi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2000 pts - HAINAUT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11</v>
      </c>
      <c r="N10" s="24">
        <f>IF(VLOOKUP(J10,NP,33,FALSE)="","",IF(VLOOKUP(J10,NP,34,FALSE)=2,"",VLOOKUP(J10,NP,34,FALSE)))</f>
        <v>43345</v>
      </c>
      <c r="O10" s="24"/>
      <c r="P10" s="73">
        <f>IF(VLOOKUP(J10,NP,33,FALSE)="","",IF(VLOOKUP(J10,NP,33,FALSE)=0,"",VLOOKUP(J10,NP,33,FALSE)))</f>
        <v>0.4930555555555556</v>
      </c>
      <c r="Q10" s="74"/>
      <c r="R10" s="25">
        <f>IF(VLOOKUP(R16,NP,4,FALSE)=0,"",VLOOKUP(R16,NP,4,FALSE))</f>
        <v>164</v>
      </c>
      <c r="S10" s="18" t="str">
        <f>IF(R10="","",CONCATENATE(VLOOKUP(R16,NP,5,FALSE),"  ",VLOOKUP(R16,NP,6,FALSE)))</f>
        <v>MASSART  Alessi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Tournoi National et Internat.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94</v>
      </c>
      <c r="C11" s="18" t="str">
        <f>IF(B11="","",CONCATENATE(VLOOKUP(B13,NP,5,FALSE),"  ",VLOOKUP(B13,NP,6,FALSE)))</f>
        <v>GRUNDIZS  Emils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2000 pts - HAINAUT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1300 pts - FEDE LUX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-10 / 10 / 0 / 4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CHARLEVILLE INTERNATION -13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2</v>
      </c>
      <c r="F13" s="24">
        <f>IF(VLOOKUP(B13,NP,33,FALSE)="","",IF(VLOOKUP(B13,NP,34,FALSE)=2,"",VLOOKUP(B13,NP,34,FALSE)))</f>
        <v>43345</v>
      </c>
      <c r="G13" s="24"/>
      <c r="H13" s="73">
        <f>IF(VLOOKUP(B13,NP,33,FALSE)="","",IF(VLOOKUP(B13,NP,33,FALSE)=0,"",VLOOKUP(B13,NP,33,FALSE)))</f>
        <v>0.40625</v>
      </c>
      <c r="I13" s="74"/>
      <c r="J13" s="25">
        <f>IF(VLOOKUP(J10,NP,14,FALSE)=0,"",VLOOKUP(J10,NP,14,FALSE))</f>
        <v>34</v>
      </c>
      <c r="K13" s="18" t="str">
        <f>IF(J13="","",CONCATENATE(VLOOKUP(J10,NP,15,FALSE),"  ",VLOOKUP(J10,NP,16,FALSE)))</f>
        <v>BRETON  Lilian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1198 pts - MARNE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34</v>
      </c>
      <c r="C15" s="18" t="str">
        <f>IF(B15="","",CONCATENATE(VLOOKUP(B13,NP,15,FALSE),"  ",VLOOKUP(B13,NP,16,FALSE)))</f>
        <v>BRETON  Lilian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-9 / 12 / 4 / -9 / 7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1198 pts - MARNE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14</v>
      </c>
      <c r="V16" s="24">
        <f>IF(VLOOKUP(R16,NP,33,FALSE)="","",IF(VLOOKUP(R16,NP,34,FALSE)=2,"",VLOOKUP(R16,NP,34,FALSE)))</f>
        <v>43345</v>
      </c>
      <c r="W16" s="24"/>
      <c r="X16" s="73">
        <f>IF(VLOOKUP(R16,NP,33,FALSE)="","",IF(VLOOKUP(R16,NP,33,FALSE)=0,"",VLOOKUP(R16,NP,33,FALSE)))</f>
        <v>0.545138888888889</v>
      </c>
      <c r="Y16" s="74"/>
      <c r="Z16" s="25">
        <f>IF(VLOOKUP(Z28,NP,4,FALSE)=0,"",VLOOKUP(Z28,NP,4,FALSE))</f>
        <v>164</v>
      </c>
      <c r="AA16" s="18" t="str">
        <f>IF(Z16="","",CONCATENATE(VLOOKUP(Z28,NP,5,FALSE),"  ",VLOOKUP(Z28,NP,6,FALSE)))</f>
        <v>MASSART  Alessi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112</v>
      </c>
      <c r="C17" s="18" t="str">
        <f>IF(B17="","",CONCATENATE(VLOOKUP(B19,NP,5,FALSE),"  ",VLOOKUP(B19,NP,6,FALSE)))</f>
        <v>BOYARD  Tom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2000 pts - HAINAUT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1141 pts - AMIENS STT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0 / 7 / 4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3</v>
      </c>
      <c r="F19" s="24">
        <f>IF(VLOOKUP(B19,NP,33,FALSE)="","",IF(VLOOKUP(B19,NP,34,FALSE)=2,"",VLOOKUP(B19,NP,34,FALSE)))</f>
        <v>43345</v>
      </c>
      <c r="G19" s="24"/>
      <c r="H19" s="73">
        <f>IF(VLOOKUP(B19,NP,33,FALSE)="","",IF(VLOOKUP(B19,NP,33,FALSE)=0,"",VLOOKUP(B19,NP,33,FALSE)))</f>
        <v>0.40625</v>
      </c>
      <c r="I19" s="74"/>
      <c r="J19" s="25">
        <f>IF(VLOOKUP(J22,NP,4,FALSE)=0,"",VLOOKUP(J22,NP,4,FALSE))</f>
        <v>112</v>
      </c>
      <c r="K19" s="18" t="str">
        <f>IF(J19="","",CONCATENATE(VLOOKUP(J22,NP,5,FALSE),"  ",VLOOKUP(J22,NP,6,FALSE)))</f>
        <v>BOYARD  Tom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1141 pts - AMIENS STT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</c>
      <c r="C21" s="18">
        <f>IF(B21="","",CONCATENATE(VLOOKUP(B19,NP,15,FALSE),"  ",VLOOKUP(B19,NP,16,FALSE)))</f>
      </c>
      <c r="D21" s="18"/>
      <c r="E21" s="18"/>
      <c r="F21" s="18"/>
      <c r="G21" s="18"/>
      <c r="H21" s="18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>
        <f>IF(B21="","",CONCATENATE(VLOOKUP(B19,NP,18,FALSE)," pts - ",VLOOKUP(B19,NP,21,FALSE)))</f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12</v>
      </c>
      <c r="N22" s="24">
        <f>IF(VLOOKUP(J22,NP,33,FALSE)="","",IF(VLOOKUP(J22,NP,34,FALSE)=2,"",VLOOKUP(J22,NP,34,FALSE)))</f>
        <v>43345</v>
      </c>
      <c r="O22" s="24"/>
      <c r="P22" s="73">
        <f>IF(VLOOKUP(J22,NP,33,FALSE)="","",IF(VLOOKUP(J22,NP,33,FALSE)=0,"",VLOOKUP(J22,NP,33,FALSE)))</f>
        <v>0.4930555555555556</v>
      </c>
      <c r="Q22" s="74"/>
      <c r="R22" s="25">
        <f>IF(VLOOKUP(R16,NP,14,FALSE)=0,"",VLOOKUP(R16,NP,14,FALSE))</f>
        <v>41</v>
      </c>
      <c r="S22" s="18" t="str">
        <f>IF(R22="","",CONCATENATE(VLOOKUP(R16,NP,15,FALSE),"  ",VLOOKUP(R16,NP,16,FALSE)))</f>
        <v>DESCAMPS  Corentin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1195 pts - NORD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>
        <f>IF(B23="","",CONCATENATE(VLOOKUP(B25,NP,8,FALSE)," pts - ",VLOOKUP(B25,NP,11,FALSE)))</f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7 / 4 / 11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</c>
      <c r="F25" s="24">
        <f>IF(VLOOKUP(B25,NP,33,FALSE)="","",IF(VLOOKUP(B25,NP,34,FALSE)=2,"",VLOOKUP(B25,NP,34,FALSE)))</f>
      </c>
      <c r="G25" s="24"/>
      <c r="H25" s="73" t="str">
        <f>IF(VLOOKUP(B25,NP,33,FALSE)="","",IF(VLOOKUP(B25,NP,33,FALSE)=0,"",VLOOKUP(B25,NP,33,FALSE)))</f>
        <v> </v>
      </c>
      <c r="I25" s="74"/>
      <c r="J25" s="25">
        <f>IF(VLOOKUP(J22,NP,14,FALSE)=0,"",VLOOKUP(J22,NP,14,FALSE))</f>
        <v>41</v>
      </c>
      <c r="K25" s="18" t="str">
        <f>IF(J25="","",CONCATENATE(VLOOKUP(J22,NP,15,FALSE),"  ",VLOOKUP(J22,NP,16,FALSE)))</f>
        <v>DESCAMPS  Corentin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1195 pts - NORD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41</v>
      </c>
      <c r="C27" s="18" t="str">
        <f>IF(B27="","",CONCATENATE(VLOOKUP(B25,NP,15,FALSE),"  ",VLOOKUP(B25,NP,16,FALSE)))</f>
        <v>DESCAMPS  Corentin</v>
      </c>
      <c r="D27" s="18"/>
      <c r="E27" s="18"/>
      <c r="F27" s="18"/>
      <c r="G27" s="18"/>
      <c r="H27" s="18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1195 pts - NORD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7</v>
      </c>
      <c r="AD28" s="24">
        <f>IF(VLOOKUP(Z28,NP,33,FALSE)="","",IF(VLOOKUP(Z28,NP,34,FALSE)=2,"",VLOOKUP(Z28,NP,34,FALSE)))</f>
        <v>43345</v>
      </c>
      <c r="AE28" s="24"/>
      <c r="AF28" s="73">
        <f>IF(VLOOKUP(Z28,NP,33,FALSE)="","",IF(VLOOKUP(Z28,NP,33,FALSE)=0,"",VLOOKUP(Z28,NP,33,FALSE)))</f>
        <v>0.579861111111111</v>
      </c>
      <c r="AG28" s="74"/>
      <c r="AH28" s="25">
        <f>IF(VLOOKUP(AH52,NP,4,FALSE)=0,"",VLOOKUP(AH52,NP,4,FALSE))</f>
        <v>164</v>
      </c>
      <c r="AI28" s="18" t="str">
        <f>IF(AH28="","",CONCATENATE(VLOOKUP(AH52,NP,5,FALSE),"  ",VLOOKUP(AH52,NP,6,FALSE)))</f>
        <v>MASSART  Alessi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126</v>
      </c>
      <c r="C29" s="18" t="str">
        <f>IF(B29="","",CONCATENATE(VLOOKUP(B31,NP,5,FALSE),"  ",VLOOKUP(B31,NP,6,FALSE)))</f>
        <v>DE WINTER  Siebe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2000 pts - HAINAUT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1200 pts - VTTL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4 / 6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</c>
      <c r="F31" s="24">
        <f>IF(VLOOKUP(B31,NP,33,FALSE)="","",IF(VLOOKUP(B31,NP,34,FALSE)=2,"",VLOOKUP(B31,NP,34,FALSE)))</f>
      </c>
      <c r="G31" s="24"/>
      <c r="H31" s="73" t="str">
        <f>IF(VLOOKUP(B31,NP,33,FALSE)="","",IF(VLOOKUP(B31,NP,33,FALSE)=0,"",VLOOKUP(B31,NP,33,FALSE)))</f>
        <v> </v>
      </c>
      <c r="I31" s="74"/>
      <c r="J31" s="25">
        <f>IF(VLOOKUP(J34,NP,4,FALSE)=0,"",VLOOKUP(J34,NP,4,FALSE))</f>
        <v>126</v>
      </c>
      <c r="K31" s="18" t="str">
        <f>IF(J31="","",CONCATENATE(VLOOKUP(J34,NP,5,FALSE),"  ",VLOOKUP(J34,NP,6,FALSE)))</f>
        <v>DE WINTER  Siebe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1200 pts - VTTL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18"/>
      <c r="F33" s="18"/>
      <c r="G33" s="18"/>
      <c r="H33" s="18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>
        <f>IF(B33="","",CONCATENATE(VLOOKUP(B31,NP,18,FALSE)," pts - ",VLOOKUP(B31,NP,21,FALSE)))</f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22</v>
      </c>
      <c r="N34" s="24">
        <f>IF(VLOOKUP(J34,NP,33,FALSE)="","",IF(VLOOKUP(J34,NP,34,FALSE)=2,"",VLOOKUP(J34,NP,34,FALSE)))</f>
        <v>43345</v>
      </c>
      <c r="O34" s="24"/>
      <c r="P34" s="73">
        <f>IF(VLOOKUP(J34,NP,33,FALSE)="","",IF(VLOOKUP(J34,NP,33,FALSE)=0,"",VLOOKUP(J34,NP,33,FALSE)))</f>
        <v>0.4930555555555556</v>
      </c>
      <c r="Q34" s="74"/>
      <c r="R34" s="25">
        <f>IF(VLOOKUP(R40,NP,4,FALSE)=0,"",VLOOKUP(R40,NP,4,FALSE))</f>
        <v>162</v>
      </c>
      <c r="S34" s="18" t="str">
        <f>IF(R34="","",CONCATENATE(VLOOKUP(R40,NP,5,FALSE),"  ",VLOOKUP(R40,NP,6,FALSE)))</f>
        <v>REVERS  Romain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9</v>
      </c>
      <c r="C35" s="18" t="str">
        <f>IF(B35="","",CONCATENATE(VLOOKUP(B37,NP,5,FALSE),"  ",VLOOKUP(B37,NP,6,FALSE)))</f>
        <v>JANSSENS  Antoine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1200 pts - HAINAUT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1200 pts - BBW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-3 / 6 / 9 / 9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4</v>
      </c>
      <c r="F37" s="24">
        <f>IF(VLOOKUP(B37,NP,33,FALSE)="","",IF(VLOOKUP(B37,NP,34,FALSE)=2,"",VLOOKUP(B37,NP,34,FALSE)))</f>
        <v>43345</v>
      </c>
      <c r="G37" s="24"/>
      <c r="H37" s="73">
        <f>IF(VLOOKUP(B37,NP,33,FALSE)="","",IF(VLOOKUP(B37,NP,33,FALSE)=0,"",VLOOKUP(B37,NP,33,FALSE)))</f>
        <v>0.40625</v>
      </c>
      <c r="I37" s="74"/>
      <c r="J37" s="25">
        <f>IF(VLOOKUP(J34,NP,14,FALSE)=0,"",VLOOKUP(J34,NP,14,FALSE))</f>
        <v>162</v>
      </c>
      <c r="K37" s="18" t="str">
        <f>IF(J37="","",CONCATENATE(VLOOKUP(J34,NP,15,FALSE),"  ",VLOOKUP(J34,NP,16,FALSE)))</f>
        <v>REVERS  Romain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1200 pts - HAINAUT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162</v>
      </c>
      <c r="C39" s="18" t="str">
        <f>IF(B39="","",CONCATENATE(VLOOKUP(B37,NP,15,FALSE),"  ",VLOOKUP(B37,NP,16,FALSE)))</f>
        <v>REVERS  Romain</v>
      </c>
      <c r="D39" s="18"/>
      <c r="E39" s="18"/>
      <c r="F39" s="18"/>
      <c r="G39" s="18"/>
      <c r="H39" s="18"/>
      <c r="I39" s="18"/>
      <c r="J39" s="20"/>
      <c r="K39" s="19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9 / 9 / -9 / 9</v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1200 pts - HAINAUT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15</v>
      </c>
      <c r="V40" s="24">
        <f>IF(VLOOKUP(R40,NP,33,FALSE)="","",IF(VLOOKUP(R40,NP,34,FALSE)=2,"",VLOOKUP(R40,NP,34,FALSE)))</f>
        <v>43345</v>
      </c>
      <c r="W40" s="24"/>
      <c r="X40" s="73">
        <f>IF(VLOOKUP(R40,NP,33,FALSE)="","",IF(VLOOKUP(R40,NP,33,FALSE)=0,"",VLOOKUP(R40,NP,33,FALSE)))</f>
        <v>0.545138888888889</v>
      </c>
      <c r="Y40" s="74"/>
      <c r="Z40" s="25">
        <f>IF(VLOOKUP(Z28,NP,14,FALSE)=0,"",VLOOKUP(Z28,NP,14,FALSE))</f>
        <v>18</v>
      </c>
      <c r="AA40" s="18" t="str">
        <f>IF(Z40="","",CONCATENATE(VLOOKUP(Z28,NP,15,FALSE),"  ",VLOOKUP(Z28,NP,16,FALSE)))</f>
        <v>CHAMBET WEIL  Remi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121</v>
      </c>
      <c r="C41" s="18" t="str">
        <f>IF(B41="","",CONCATENATE(VLOOKUP(B43,NP,5,FALSE),"  ",VLOOKUP(B43,NP,6,FALSE)))</f>
        <v>SELLIER  Dorian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1600 pts - TTSD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749 pts - BRETEUIL WG TT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4 / -9 / 3 / -9 / 4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5</v>
      </c>
      <c r="F43" s="24">
        <f>IF(VLOOKUP(B43,NP,33,FALSE)="","",IF(VLOOKUP(B43,NP,34,FALSE)=2,"",VLOOKUP(B43,NP,34,FALSE)))</f>
        <v>43345</v>
      </c>
      <c r="G43" s="24"/>
      <c r="H43" s="73">
        <f>IF(VLOOKUP(B43,NP,33,FALSE)="","",IF(VLOOKUP(B43,NP,33,FALSE)=0,"",VLOOKUP(B43,NP,33,FALSE)))</f>
        <v>0.40625</v>
      </c>
      <c r="I43" s="74"/>
      <c r="J43" s="25">
        <f>IF(VLOOKUP(J46,NP,4,FALSE)=0,"",VLOOKUP(J46,NP,4,FALSE))</f>
        <v>146</v>
      </c>
      <c r="K43" s="18" t="str">
        <f>IF(J43="","",CONCATENATE(VLOOKUP(J46,NP,5,FALSE),"  ",VLOOKUP(J46,NP,6,FALSE)))</f>
        <v>SCOTTE  Theo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1068 pts - RONCQ ULJAP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146</v>
      </c>
      <c r="C45" s="18" t="str">
        <f>IF(B45="","",CONCATENATE(VLOOKUP(B43,NP,15,FALSE),"  ",VLOOKUP(B43,NP,16,FALSE)))</f>
        <v>SCOTTE  Theo</v>
      </c>
      <c r="D45" s="18"/>
      <c r="E45" s="18"/>
      <c r="F45" s="18"/>
      <c r="G45" s="18"/>
      <c r="H45" s="18"/>
      <c r="I45" s="18"/>
      <c r="J45" s="20"/>
      <c r="K45" s="19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8 / 3 / 2</v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1068 pts - RONCQ ULJAP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13</v>
      </c>
      <c r="N46" s="24">
        <f>IF(VLOOKUP(J46,NP,33,FALSE)="","",IF(VLOOKUP(J46,NP,34,FALSE)=2,"",VLOOKUP(J46,NP,34,FALSE)))</f>
        <v>43345</v>
      </c>
      <c r="O46" s="24"/>
      <c r="P46" s="73">
        <f>IF(VLOOKUP(J46,NP,33,FALSE)="","",IF(VLOOKUP(J46,NP,33,FALSE)=0,"",VLOOKUP(J46,NP,33,FALSE)))</f>
        <v>0.4930555555555556</v>
      </c>
      <c r="Q46" s="74"/>
      <c r="R46" s="25">
        <f>IF(VLOOKUP(R40,NP,14,FALSE)=0,"",VLOOKUP(R40,NP,14,FALSE))</f>
        <v>18</v>
      </c>
      <c r="S46" s="18" t="str">
        <f>IF(R46="","",CONCATENATE(VLOOKUP(R40,NP,15,FALSE),"  ",VLOOKUP(R40,NP,16,FALSE)))</f>
        <v>CHAMBET WEIL  Remi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1600 pts - TTSD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>
        <f>IF(B47="","",CONCATENATE(VLOOKUP(B49,NP,8,FALSE)," pts- ",VLOOKUP(B49,NP,11,FALSE)))</f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-10 / 1 / 9 / 8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</c>
      <c r="F49" s="24">
        <f>IF(VLOOKUP(B49,NP,33,FALSE)="","",IF(VLOOKUP(B49,NP,34,FALSE)=2,"",VLOOKUP(B49,NP,34,FALSE)))</f>
      </c>
      <c r="G49" s="24"/>
      <c r="H49" s="73" t="str">
        <f>IF(VLOOKUP(B49,NP,33,FALSE)="","",IF(VLOOKUP(B49,NP,33,FALSE)=0,"",VLOOKUP(B49,NP,33,FALSE)))</f>
        <v> </v>
      </c>
      <c r="I49" s="74"/>
      <c r="J49" s="25">
        <f>IF(VLOOKUP(J46,NP,14,FALSE)=0,"",VLOOKUP(J46,NP,14,FALSE))</f>
        <v>18</v>
      </c>
      <c r="K49" s="18" t="str">
        <f>IF(J49="","",CONCATENATE(VLOOKUP(J46,NP,15,FALSE),"  ",VLOOKUP(J46,NP,16,FALSE)))</f>
        <v>CHAMBET WEIL  Remi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1600 pts - TTSD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18</v>
      </c>
      <c r="C51" s="18" t="str">
        <f>IF(B51="","",CONCATENATE(VLOOKUP(B49,NP,15,FALSE),"  ",VLOOKUP(B49,NP,16,FALSE)))</f>
        <v>CHAMBET WEIL  Remi</v>
      </c>
      <c r="D51" s="18"/>
      <c r="E51" s="18"/>
      <c r="F51" s="18"/>
      <c r="G51" s="18"/>
      <c r="H51" s="18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1600 pts - TTSD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4</v>
      </c>
      <c r="AL52" s="24">
        <f>IF(VLOOKUP(AH52,NP,33,FALSE)="","",IF(VLOOKUP(AH52,NP,34,FALSE)=2,"",VLOOKUP(AH52,NP,34,FALSE)))</f>
        <v>43345</v>
      </c>
      <c r="AM52" s="24"/>
      <c r="AN52" s="73">
        <f>IF(VLOOKUP(AH52,NP,33,FALSE)="","",IF(VLOOKUP(AH52,NP,33,FALSE)=0,"",VLOOKUP(AH52,NP,33,FALSE)))</f>
        <v>0.6458333333333334</v>
      </c>
      <c r="AO52" s="74"/>
      <c r="AP52" s="25">
        <f>IF(VLOOKUP(AH52,NP,12,FALSE)=1,VLOOKUP(AH52,NP,4,FALSE),IF(VLOOKUP(AH52,NP,22,FALSE)=1,VLOOKUP(AH52,NP,14,FALSE),""))</f>
        <v>164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MASSART  Alessi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10</v>
      </c>
      <c r="C53" s="18" t="str">
        <f>IF(B53="","",CONCATENATE(VLOOKUP(B55,NP,5,FALSE),"  ",VLOOKUP(B55,NP,6,FALSE)))</f>
        <v>DI PIETRO  Noah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2000 pts - HAINAUT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1600 pts - BBW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-9 / 11 / 5 / 4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</c>
      <c r="F55" s="24">
        <f>IF(VLOOKUP(B55,NP,33,FALSE)="","",IF(VLOOKUP(B55,NP,34,FALSE)=2,"",VLOOKUP(B55,NP,34,FALSE)))</f>
      </c>
      <c r="G55" s="24"/>
      <c r="H55" s="73" t="str">
        <f>IF(VLOOKUP(B55,NP,33,FALSE)="","",IF(VLOOKUP(B55,NP,33,FALSE)=0,"",VLOOKUP(B55,NP,33,FALSE)))</f>
        <v> </v>
      </c>
      <c r="I55" s="74"/>
      <c r="J55" s="25">
        <f>IF(VLOOKUP(J58,NP,4,FALSE)=0,"",VLOOKUP(J58,NP,4,FALSE))</f>
        <v>10</v>
      </c>
      <c r="K55" s="18" t="str">
        <f>IF(J55="","",CONCATENATE(VLOOKUP(J58,NP,5,FALSE),"  ",VLOOKUP(J58,NP,6,FALSE)))</f>
        <v>DI PIETRO  Noah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1600 pts - BBW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18"/>
      <c r="F57" s="18"/>
      <c r="G57" s="18"/>
      <c r="H57" s="18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>
        <f>IF(B57="","",CONCATENATE(VLOOKUP(B55,NP,18,FALSE)," pts - ",VLOOKUP(B55,NP,21,FALSE)))</f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18</v>
      </c>
      <c r="N58" s="24">
        <f>IF(VLOOKUP(J58,NP,33,FALSE)="","",IF(VLOOKUP(J58,NP,34,FALSE)=2,"",VLOOKUP(J58,NP,34,FALSE)))</f>
        <v>43345</v>
      </c>
      <c r="O58" s="24"/>
      <c r="P58" s="73">
        <f>IF(VLOOKUP(J58,NP,33,FALSE)="","",IF(VLOOKUP(J58,NP,33,FALSE)=0,"",VLOOKUP(J58,NP,33,FALSE)))</f>
        <v>0.4930555555555556</v>
      </c>
      <c r="Q58" s="74"/>
      <c r="R58" s="25">
        <f>IF(VLOOKUP(R64,NP,4,FALSE)=0,"",VLOOKUP(R64,NP,4,FALSE))</f>
        <v>10</v>
      </c>
      <c r="S58" s="18" t="str">
        <f>IF(R58="","",CONCATENATE(VLOOKUP(R64,NP,5,FALSE),"  ",VLOOKUP(R64,NP,6,FALSE)))</f>
        <v>DI PIETRO  Noah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50</v>
      </c>
      <c r="C59" s="18" t="str">
        <f>IF(B59="","",CONCATENATE(VLOOKUP(B61,NP,5,FALSE),"  ",VLOOKUP(B61,NP,6,FALSE)))</f>
        <v>BAEKELANDT  Noa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1600 pts - BBW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1100 pts - AFTT NAMUR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8 / 5 / 7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6</v>
      </c>
      <c r="F61" s="24">
        <f>IF(VLOOKUP(B61,NP,33,FALSE)="","",IF(VLOOKUP(B61,NP,34,FALSE)=2,"",VLOOKUP(B61,NP,34,FALSE)))</f>
        <v>43345</v>
      </c>
      <c r="G61" s="24"/>
      <c r="H61" s="73">
        <f>IF(VLOOKUP(B61,NP,33,FALSE)="","",IF(VLOOKUP(B61,NP,33,FALSE)=0,"",VLOOKUP(B61,NP,33,FALSE)))</f>
        <v>0.40625</v>
      </c>
      <c r="I61" s="74"/>
      <c r="J61" s="25">
        <f>IF(VLOOKUP(J58,NP,14,FALSE)=0,"",VLOOKUP(J58,NP,14,FALSE))</f>
        <v>60</v>
      </c>
      <c r="K61" s="18" t="str">
        <f>IF(J61="","",CONCATENATE(VLOOKUP(J58,NP,15,FALSE),"  ",VLOOKUP(J58,NP,16,FALSE)))</f>
        <v>FERIRR  Thibaut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1300 pts - PROV LUX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60</v>
      </c>
      <c r="C63" s="18" t="str">
        <f>IF(B63="","",CONCATENATE(VLOOKUP(B61,NP,15,FALSE),"  ",VLOOKUP(B61,NP,16,FALSE)))</f>
        <v>FERIRR  Thibaut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-8 / 9 / 10 / 10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1300 pts - PROV LUX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16</v>
      </c>
      <c r="V64" s="24">
        <f>IF(VLOOKUP(R64,NP,33,FALSE)="","",IF(VLOOKUP(R64,NP,34,FALSE)=2,"",VLOOKUP(R64,NP,34,FALSE)))</f>
        <v>43345</v>
      </c>
      <c r="W64" s="24"/>
      <c r="X64" s="73">
        <f>IF(VLOOKUP(R64,NP,33,FALSE)="","",IF(VLOOKUP(R64,NP,33,FALSE)=0,"",VLOOKUP(R64,NP,33,FALSE)))</f>
        <v>0.545138888888889</v>
      </c>
      <c r="Y64" s="74"/>
      <c r="Z64" s="25">
        <f>IF(VLOOKUP(Z76,NP,4,FALSE)=0,"",VLOOKUP(Z76,NP,4,FALSE))</f>
        <v>95</v>
      </c>
      <c r="AA64" s="18" t="str">
        <f>IF(Z64="","",CONCATENATE(VLOOKUP(Z76,NP,5,FALSE),"  ",VLOOKUP(Z76,NP,6,FALSE)))</f>
        <v>MIKALAUSKAS  Karolis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161</v>
      </c>
      <c r="C65" s="18" t="str">
        <f>IF(B65="","",CONCATENATE(VLOOKUP(B67,NP,5,FALSE),"  ",VLOOKUP(B67,NP,6,FALSE)))</f>
        <v>LARUELLE  Thomas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1600 pts - FEDE LUX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1200 pts - HAINAUT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8 / 6 / 8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7</v>
      </c>
      <c r="F67" s="24">
        <f>IF(VLOOKUP(B67,NP,33,FALSE)="","",IF(VLOOKUP(B67,NP,34,FALSE)=2,"",VLOOKUP(B67,NP,34,FALSE)))</f>
        <v>43345</v>
      </c>
      <c r="G67" s="24"/>
      <c r="H67" s="73">
        <f>IF(VLOOKUP(B67,NP,33,FALSE)="","",IF(VLOOKUP(B67,NP,33,FALSE)=0,"",VLOOKUP(B67,NP,33,FALSE)))</f>
        <v>0.40625</v>
      </c>
      <c r="I67" s="74"/>
      <c r="J67" s="25">
        <f>IF(VLOOKUP(J70,NP,4,FALSE)=0,"",VLOOKUP(J70,NP,4,FALSE))</f>
        <v>161</v>
      </c>
      <c r="K67" s="18" t="str">
        <f>IF(J67="","",CONCATENATE(VLOOKUP(J70,NP,5,FALSE),"  ",VLOOKUP(J70,NP,6,FALSE)))</f>
        <v>LARUELLE  Thomas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1200 pts - HAINAUT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1</v>
      </c>
      <c r="C69" s="18" t="str">
        <f>IF(B69="","",CONCATENATE(VLOOKUP(B67,NP,15,FALSE),"  ",VLOOKUP(B67,NP,16,FALSE)))</f>
        <v>PETITJEAN  Nour</v>
      </c>
      <c r="D69" s="18"/>
      <c r="E69" s="18"/>
      <c r="F69" s="18"/>
      <c r="G69" s="18"/>
      <c r="H69" s="18"/>
      <c r="I69" s="18"/>
      <c r="J69" s="20"/>
      <c r="K69" s="19" t="str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  <v>7 / 9 / 9</v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746 pts - EPERNAY PPC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19</v>
      </c>
      <c r="N70" s="24">
        <f>IF(VLOOKUP(J70,NP,33,FALSE)="","",IF(VLOOKUP(J70,NP,34,FALSE)=2,"",VLOOKUP(J70,NP,34,FALSE)))</f>
        <v>43345</v>
      </c>
      <c r="O70" s="24"/>
      <c r="P70" s="73">
        <f>IF(VLOOKUP(J70,NP,33,FALSE)="","",IF(VLOOKUP(J70,NP,33,FALSE)=0,"",VLOOKUP(J70,NP,33,FALSE)))</f>
        <v>0.4930555555555556</v>
      </c>
      <c r="Q70" s="74"/>
      <c r="R70" s="25">
        <f>IF(VLOOKUP(R64,NP,14,FALSE)=0,"",VLOOKUP(R64,NP,14,FALSE))</f>
        <v>95</v>
      </c>
      <c r="S70" s="18" t="str">
        <f>IF(R70="","",CONCATENATE(VLOOKUP(R64,NP,15,FALSE),"  ",VLOOKUP(R64,NP,16,FALSE)))</f>
        <v>MIKALAUSKAS  Karolis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1600 pts - FEDE LUX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>
        <f>IF(B71="","",CONCATENATE(VLOOKUP(B73,NP,8,FALSE)," pts - ",VLOOKUP(B73,NP,11,FALSE)))</f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3 / 3 / 7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</c>
      <c r="F73" s="24">
        <f>IF(VLOOKUP(B73,NP,33,FALSE)="","",IF(VLOOKUP(B73,NP,34,FALSE)=2,"",VLOOKUP(B73,NP,34,FALSE)))</f>
      </c>
      <c r="G73" s="24"/>
      <c r="H73" s="73" t="str">
        <f>IF(VLOOKUP(B73,NP,33,FALSE)="","",IF(VLOOKUP(B73,NP,33,FALSE)=0,"",VLOOKUP(B73,NP,33,FALSE)))</f>
        <v> </v>
      </c>
      <c r="I73" s="74"/>
      <c r="J73" s="25">
        <f>IF(VLOOKUP(J70,NP,14,FALSE)=0,"",VLOOKUP(J70,NP,14,FALSE))</f>
        <v>95</v>
      </c>
      <c r="K73" s="18" t="str">
        <f>IF(J73="","",CONCATENATE(VLOOKUP(J70,NP,15,FALSE),"  ",VLOOKUP(J70,NP,16,FALSE)))</f>
        <v>MIKALAUSKAS  Karolis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1600 pts - FEDE LUX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95</v>
      </c>
      <c r="C75" s="18" t="str">
        <f>IF(B75="","",CONCATENATE(VLOOKUP(B73,NP,15,FALSE),"  ",VLOOKUP(B73,NP,16,FALSE)))</f>
        <v>MIKALAUSKAS  Karolis</v>
      </c>
      <c r="D75" s="18"/>
      <c r="E75" s="18"/>
      <c r="F75" s="18"/>
      <c r="G75" s="18"/>
      <c r="H75" s="18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1600 pts - FEDE LUX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9</v>
      </c>
      <c r="AD76" s="24">
        <f>IF(VLOOKUP(Z76,NP,33,FALSE)="","",IF(VLOOKUP(Z76,NP,34,FALSE)=2,"",VLOOKUP(Z76,NP,34,FALSE)))</f>
        <v>43345</v>
      </c>
      <c r="AE76" s="24"/>
      <c r="AF76" s="73">
        <f>IF(VLOOKUP(Z76,NP,33,FALSE)="","",IF(VLOOKUP(Z76,NP,33,FALSE)=0,"",VLOOKUP(Z76,NP,33,FALSE)))</f>
        <v>0.579861111111111</v>
      </c>
      <c r="AG76" s="74"/>
      <c r="AH76" s="25">
        <f>IF(VLOOKUP(AH52,NP,14,FALSE)=0,"",VLOOKUP(AH52,NP,14,FALSE))</f>
        <v>95</v>
      </c>
      <c r="AI76" s="18" t="str">
        <f>IF(AH76="","",CONCATENATE(VLOOKUP(AH52,NP,15,FALSE),"  ",VLOOKUP(AH52,NP,16,FALSE)))</f>
        <v>MIKALAUSKAS  Karolis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62</v>
      </c>
      <c r="C77" s="18" t="str">
        <f>IF(B77="","",CONCATENATE(VLOOKUP(B79,NP,5,FALSE),"  ",VLOOKUP(B79,NP,6,FALSE)))</f>
        <v>SEKRI  Gil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1600 pts - FEDE LUX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1400 pts - PROV LUX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4 / 9 / -8 / -7 / 9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</c>
      <c r="F79" s="24">
        <f>IF(VLOOKUP(B79,NP,33,FALSE)="","",IF(VLOOKUP(B79,NP,34,FALSE)=2,"",VLOOKUP(B79,NP,34,FALSE)))</f>
      </c>
      <c r="G79" s="24"/>
      <c r="H79" s="73" t="str">
        <f>IF(VLOOKUP(B79,NP,33,FALSE)="","",IF(VLOOKUP(B79,NP,33,FALSE)=0,"",VLOOKUP(B79,NP,33,FALSE)))</f>
        <v> </v>
      </c>
      <c r="I79" s="74"/>
      <c r="J79" s="25">
        <f>IF(VLOOKUP(J82,NP,4,FALSE)=0,"",VLOOKUP(J82,NP,4,FALSE))</f>
        <v>62</v>
      </c>
      <c r="K79" s="18" t="str">
        <f>IF(J79="","",CONCATENATE(VLOOKUP(J82,NP,5,FALSE),"  ",VLOOKUP(J82,NP,6,FALSE)))</f>
        <v>SEKRI  Gil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1400 pts - PROV LUX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</c>
      <c r="C81" s="18">
        <f>IF(B81="","",CONCATENATE(VLOOKUP(B79,NP,15,FALSE),"  ",VLOOKUP(B79,NP,16,FALSE)))</f>
      </c>
      <c r="D81" s="18"/>
      <c r="E81" s="18"/>
      <c r="F81" s="18"/>
      <c r="G81" s="18"/>
      <c r="H81" s="18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>
        <f>IF(B81="","",CONCATENATE(VLOOKUP(B79,NP,18,FALSE)," pts - ",VLOOKUP(B79,NP,21,FALSE)))</f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20</v>
      </c>
      <c r="N82" s="24">
        <f>IF(VLOOKUP(J82,NP,33,FALSE)="","",IF(VLOOKUP(J82,NP,34,FALSE)=2,"",VLOOKUP(J82,NP,34,FALSE)))</f>
        <v>43345</v>
      </c>
      <c r="O82" s="24"/>
      <c r="P82" s="73">
        <f>IF(VLOOKUP(J82,NP,33,FALSE)="","",IF(VLOOKUP(J82,NP,33,FALSE)=0,"",VLOOKUP(J82,NP,33,FALSE)))</f>
        <v>0.4930555555555556</v>
      </c>
      <c r="Q82" s="74"/>
      <c r="R82" s="25">
        <f>IF(VLOOKUP(R88,NP,4,FALSE)=0,"",VLOOKUP(R88,NP,4,FALSE))</f>
        <v>62</v>
      </c>
      <c r="S82" s="18" t="str">
        <f>IF(R82="","",CONCATENATE(VLOOKUP(R88,NP,5,FALSE),"  ",VLOOKUP(R88,NP,6,FALSE)))</f>
        <v>SEKRI  Gil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</c>
      <c r="C83" s="18">
        <f>IF(B83="","",CONCATENATE(VLOOKUP(B85,NP,5,FALSE),"  ",VLOOKUP(B85,NP,6,FALSE)))</f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1400 pts - PROV LUX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>
        <f>IF(B83="","",CONCATENATE(VLOOKUP(B85,NP,8,FALSE)," pts - ",VLOOKUP(B85,NP,11,FALSE)))</f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9 / 6 / -5 / -5 / 8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  <v>8</v>
      </c>
      <c r="F85" s="24">
        <f>IF(VLOOKUP(B85,NP,33,FALSE)="","",IF(VLOOKUP(B85,NP,34,FALSE)=2,"",VLOOKUP(B85,NP,34,FALSE)))</f>
        <v>43345</v>
      </c>
      <c r="G85" s="24"/>
      <c r="H85" s="73">
        <f>IF(VLOOKUP(B85,NP,33,FALSE)="","",IF(VLOOKUP(B85,NP,33,FALSE)=0,"",VLOOKUP(B85,NP,33,FALSE)))</f>
        <v>0.40625</v>
      </c>
      <c r="I85" s="74"/>
      <c r="J85" s="25">
        <f>IF(VLOOKUP(J82,NP,14,FALSE)=0,"",VLOOKUP(J82,NP,14,FALSE))</f>
        <v>127</v>
      </c>
      <c r="K85" s="18" t="str">
        <f>IF(J85="","",CONCATENATE(VLOOKUP(J82,NP,15,FALSE),"  ",VLOOKUP(J82,NP,16,FALSE)))</f>
        <v>GEVERS  Per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1100 pts - VTTL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127</v>
      </c>
      <c r="C87" s="18" t="str">
        <f>IF(B87="","",CONCATENATE(VLOOKUP(B85,NP,15,FALSE),"  ",VLOOKUP(B85,NP,16,FALSE)))</f>
        <v>GEVERS  Per</v>
      </c>
      <c r="D87" s="18"/>
      <c r="E87" s="18"/>
      <c r="F87" s="18"/>
      <c r="G87" s="18"/>
      <c r="H87" s="18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1100 pts - VTTL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17</v>
      </c>
      <c r="V88" s="24">
        <f>IF(VLOOKUP(R88,NP,33,FALSE)="","",IF(VLOOKUP(R88,NP,34,FALSE)=2,"",VLOOKUP(R88,NP,34,FALSE)))</f>
        <v>43345</v>
      </c>
      <c r="W88" s="24"/>
      <c r="X88" s="73">
        <f>IF(VLOOKUP(R88,NP,33,FALSE)="","",IF(VLOOKUP(R88,NP,33,FALSE)=0,"",VLOOKUP(R88,NP,33,FALSE)))</f>
        <v>0.545138888888889</v>
      </c>
      <c r="Y88" s="74"/>
      <c r="Z88" s="25">
        <f>IF(VLOOKUP(Z76,NP,14,FALSE)=0,"",VLOOKUP(Z76,NP,14,FALSE))</f>
        <v>165</v>
      </c>
      <c r="AA88" s="18" t="str">
        <f>IF(Z88="","",CONCATENATE(VLOOKUP(Z76,NP,15,FALSE),"  ",VLOOKUP(Z76,NP,16,FALSE)))</f>
        <v>LERAT  Nolan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93</v>
      </c>
      <c r="C89" s="18" t="str">
        <f>IF(B89="","",CONCATENATE(VLOOKUP(B91,NP,5,FALSE),"  ",VLOOKUP(B91,NP,6,FALSE)))</f>
        <v>TIBOLT  Noé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2000 pts - HAINAUT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1100 pts - FEDE LUX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7 / 1 / 2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9</v>
      </c>
      <c r="F91" s="24">
        <f>IF(VLOOKUP(B91,NP,33,FALSE)="","",IF(VLOOKUP(B91,NP,34,FALSE)=2,"",VLOOKUP(B91,NP,34,FALSE)))</f>
        <v>43345</v>
      </c>
      <c r="G91" s="24"/>
      <c r="H91" s="73">
        <f>IF(VLOOKUP(B91,NP,33,FALSE)="","",IF(VLOOKUP(B91,NP,33,FALSE)=0,"",VLOOKUP(B91,NP,33,FALSE)))</f>
        <v>0.40625</v>
      </c>
      <c r="I91" s="74"/>
      <c r="J91" s="25">
        <f>IF(VLOOKUP(J94,NP,4,FALSE)=0,"",VLOOKUP(J94,NP,4,FALSE))</f>
        <v>122</v>
      </c>
      <c r="K91" s="18" t="str">
        <f>IF(J91="","",CONCATENATE(VLOOKUP(J94,NP,5,FALSE),"  ",VLOOKUP(J94,NP,6,FALSE)))</f>
        <v>DERRIEN  Enzo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966 pts - BRETEUIL WG TT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122</v>
      </c>
      <c r="C93" s="18" t="str">
        <f>IF(B93="","",CONCATENATE(VLOOKUP(B91,NP,15,FALSE),"  ",VLOOKUP(B91,NP,16,FALSE)))</f>
        <v>DERRIEN  Enzo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9 / 3 / 7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966 pts - BRETEUIL WG TT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21</v>
      </c>
      <c r="N94" s="24">
        <f>IF(VLOOKUP(J94,NP,33,FALSE)="","",IF(VLOOKUP(J94,NP,34,FALSE)=2,"",VLOOKUP(J94,NP,34,FALSE)))</f>
        <v>43345</v>
      </c>
      <c r="O94" s="24"/>
      <c r="P94" s="73">
        <f>IF(VLOOKUP(J94,NP,33,FALSE)="","",IF(VLOOKUP(J94,NP,33,FALSE)=0,"",VLOOKUP(J94,NP,33,FALSE)))</f>
        <v>0.4930555555555556</v>
      </c>
      <c r="Q94" s="74"/>
      <c r="R94" s="25">
        <f>IF(VLOOKUP(R88,NP,14,FALSE)=0,"",VLOOKUP(R88,NP,14,FALSE))</f>
        <v>165</v>
      </c>
      <c r="S94" s="18" t="str">
        <f>IF(R94="","",CONCATENATE(VLOOKUP(R88,NP,15,FALSE),"  ",VLOOKUP(R88,NP,16,FALSE)))</f>
        <v>LERAT  Nolan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2000 pts - HAINAUT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6 / 1 / 9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165</v>
      </c>
      <c r="K97" s="18" t="str">
        <f>IF(J97="","",CONCATENATE(VLOOKUP(J94,NP,15,FALSE),"  ",VLOOKUP(J94,NP,16,FALSE)))</f>
        <v>LERAT  Nolan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2000 pts - HAINAUT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165</v>
      </c>
      <c r="C99" s="18" t="str">
        <f>IF(B99="","",CONCATENATE(VLOOKUP(B97,NP,15,FALSE),"  ",VLOOKUP(B97,NP,16,FALSE)))</f>
        <v>LERAT  Nolan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2000 pts - HAINAUT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2018-09-02T14:21:22Z</cp:lastPrinted>
  <dcterms:created xsi:type="dcterms:W3CDTF">2003-05-26T12:43:52Z</dcterms:created>
  <dcterms:modified xsi:type="dcterms:W3CDTF">2018-09-02T14:21:42Z</dcterms:modified>
  <cp:category/>
  <cp:version/>
  <cp:contentType/>
  <cp:contentStatus/>
</cp:coreProperties>
</file>